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rafel\Downloads\"/>
    </mc:Choice>
  </mc:AlternateContent>
  <xr:revisionPtr revIDLastSave="0" documentId="13_ncr:1_{B3E9FFB3-BBAB-4FBE-A2BB-6827C8D8E572}" xr6:coauthVersionLast="47" xr6:coauthVersionMax="47" xr10:uidLastSave="{00000000-0000-0000-0000-000000000000}"/>
  <workbookProtection workbookAlgorithmName="SHA-512" workbookHashValue="LsZFpTJI3sBckXBgcKl4yxtYn/iTLiUGTBln3cnHT9v//dxSljN8BD7u0AVSaw+U/NS4/1uxAxBtoR5To95ihA==" workbookSaltValue="aK/VRmQvxSHaOIHTGJrJTA==" workbookSpinCount="100000" lockStructure="1"/>
  <bookViews>
    <workbookView xWindow="-120" yWindow="-120" windowWidth="29040" windowHeight="15840" xr2:uid="{00000000-000D-0000-FFFF-FFFF00000000}"/>
  </bookViews>
  <sheets>
    <sheet name="calculadora" sheetId="1" r:id="rId1"/>
  </sheets>
  <calcPr calcId="191029"/>
  <customWorkbookViews>
    <customWorkbookView name="Rafel Carrió Ginard - Vista personalizada" guid="{5D831C4E-9FD7-40CF-BBFA-8718A895784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3" i="1" l="1"/>
  <c r="F16" i="1" s="1"/>
  <c r="F17" i="1"/>
  <c r="F19" i="1" l="1"/>
  <c r="F22" i="1" s="1"/>
  <c r="F14" i="1"/>
  <c r="F15" i="1"/>
  <c r="F21" i="1" s="1"/>
</calcChain>
</file>

<file path=xl/sharedStrings.xml><?xml version="1.0" encoding="utf-8"?>
<sst xmlns="http://schemas.openxmlformats.org/spreadsheetml/2006/main" count="24" uniqueCount="24">
  <si>
    <t>DATA D'ADQUISICIÓ ANTERIOR (dd/mm/aaaa)</t>
  </si>
  <si>
    <t>VALOR CADASTRAL</t>
  </si>
  <si>
    <t>PORCIÓ ADQUIRIDA</t>
  </si>
  <si>
    <t>RESULTATS:</t>
  </si>
  <si>
    <t>MESOS EN CASOS INFERIORS A L'ANY</t>
  </si>
  <si>
    <t>COEFICIENT</t>
  </si>
  <si>
    <t>TIPUS IMPOSITIU</t>
  </si>
  <si>
    <t>PERCENTATGE VALOR DE SÒL</t>
  </si>
  <si>
    <t>DIFERÈNCIA ENTRE TRANSMISSIÓ I ADQUISICIÓ</t>
  </si>
  <si>
    <t>INCREMENT DEL VALOR DE SÒL</t>
  </si>
  <si>
    <t>PRESSUPOST:</t>
  </si>
  <si>
    <t>ANYS TRANSCORREGUTS</t>
  </si>
  <si>
    <t>MÈTODE DIRECTE O REAL</t>
  </si>
  <si>
    <t>Coeficient 2025</t>
  </si>
  <si>
    <t>Període de generació en anys</t>
  </si>
  <si>
    <t>CALCULADORA DE PLUSVÀLUA</t>
  </si>
  <si>
    <t>INSERIU LES DADES SEGÜENTS:</t>
  </si>
  <si>
    <t>DATA DE TRANSMISSIÓ ACTUAL (dd/mm/aaaa)</t>
  </si>
  <si>
    <t>VALOR TRANSMISSIÓ (ACTUAL €)</t>
  </si>
  <si>
    <t>VALOR D'ADQUISICIÓ (ANTERIOR €)</t>
  </si>
  <si>
    <t>VALOR DEL SÒL</t>
  </si>
  <si>
    <t>MÈTODE DE CÀLCUL OBJECTIU</t>
  </si>
  <si>
    <t>Tipus impositiu</t>
  </si>
  <si>
    <t>Enllaç a ordenances fiscals i preus públics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</si>
</sst>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General\ &quot;a&quot;"/>
    <numFmt numFmtId="166" formatCode="General\ &quot;m&quot;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name val="Source Sans Pro"/>
      <family val="2"/>
    </font>
    <font>
      <b/>
      <sz val="10"/>
      <name val="Source Sans Pro"/>
      <family val="2"/>
    </font>
    <font>
      <b/>
      <sz val="12"/>
      <name val="Source Sans Pro"/>
      <family val="2"/>
    </font>
    <font>
      <u/>
      <sz val="11"/>
      <color theme="1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Protection="1">
      <protection locked="0"/>
    </xf>
    <xf numFmtId="0" fontId="3" fillId="4" borderId="1" xfId="0" applyFont="1" applyFill="1" applyBorder="1"/>
    <xf numFmtId="14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0" fontId="3" fillId="4" borderId="6" xfId="0" applyFont="1" applyFill="1" applyBorder="1" applyAlignment="1">
      <alignment wrapText="1"/>
    </xf>
    <xf numFmtId="10" fontId="3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9" fontId="3" fillId="0" borderId="1" xfId="0" applyNumberFormat="1" applyFont="1" applyBorder="1"/>
    <xf numFmtId="10" fontId="3" fillId="0" borderId="1" xfId="0" applyNumberFormat="1" applyFont="1" applyBorder="1"/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/>
    <xf numFmtId="0" fontId="5" fillId="5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7" fillId="0" borderId="0" xfId="1" applyFont="1" applyProtection="1"/>
    <xf numFmtId="0" fontId="7" fillId="0" borderId="0" xfId="1" applyFont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rta.cat/ajuntament/article.php?idcat=6&amp;idsubcat=40&amp;idart=133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140" zoomScaleNormal="140" workbookViewId="0">
      <selection activeCell="F18" sqref="F18"/>
    </sheetView>
  </sheetViews>
  <sheetFormatPr baseColWidth="10" defaultColWidth="11" defaultRowHeight="15" x14ac:dyDescent="0.25"/>
  <cols>
    <col min="1" max="1" width="19.5703125" style="3" bestFit="1" customWidth="1"/>
    <col min="2" max="2" width="11" style="3"/>
    <col min="3" max="3" width="15.28515625" style="3" bestFit="1" customWidth="1"/>
    <col min="4" max="4" width="11" style="3"/>
    <col min="5" max="5" width="44.5703125" style="3" bestFit="1" customWidth="1"/>
    <col min="6" max="6" width="15.7109375" style="3" bestFit="1" customWidth="1"/>
    <col min="7" max="7" width="11" style="3"/>
    <col min="8" max="8" width="11.7109375" style="3" bestFit="1" customWidth="1"/>
    <col min="9" max="16384" width="11" style="3"/>
  </cols>
  <sheetData>
    <row r="1" spans="1:6" ht="30" customHeight="1" x14ac:dyDescent="0.25">
      <c r="A1" s="1" t="s">
        <v>14</v>
      </c>
      <c r="B1" s="1" t="s">
        <v>13</v>
      </c>
      <c r="C1" s="2" t="s">
        <v>22</v>
      </c>
    </row>
    <row r="2" spans="1:6" x14ac:dyDescent="0.25">
      <c r="A2" s="4">
        <v>0</v>
      </c>
      <c r="B2" s="5">
        <v>0.15</v>
      </c>
      <c r="C2" s="6">
        <v>0.3</v>
      </c>
      <c r="E2" s="26" t="s">
        <v>15</v>
      </c>
      <c r="F2" s="27"/>
    </row>
    <row r="3" spans="1:6" x14ac:dyDescent="0.25">
      <c r="A3" s="4">
        <v>1</v>
      </c>
      <c r="B3" s="5">
        <v>0.15</v>
      </c>
      <c r="C3" s="6">
        <v>0.3</v>
      </c>
      <c r="E3" s="28"/>
      <c r="F3" s="29"/>
    </row>
    <row r="4" spans="1:6" x14ac:dyDescent="0.25">
      <c r="A4" s="4">
        <v>2</v>
      </c>
      <c r="B4" s="5">
        <v>0.14000000000000001</v>
      </c>
      <c r="C4" s="6">
        <v>0.3</v>
      </c>
      <c r="E4" s="7" t="s">
        <v>16</v>
      </c>
      <c r="F4" s="8"/>
    </row>
    <row r="5" spans="1:6" x14ac:dyDescent="0.25">
      <c r="A5" s="4">
        <v>3</v>
      </c>
      <c r="B5" s="5">
        <v>0.14000000000000001</v>
      </c>
      <c r="C5" s="6">
        <v>0.3</v>
      </c>
      <c r="E5" s="9" t="s">
        <v>17</v>
      </c>
      <c r="F5" s="10"/>
    </row>
    <row r="6" spans="1:6" x14ac:dyDescent="0.25">
      <c r="A6" s="4">
        <v>4</v>
      </c>
      <c r="B6" s="5">
        <v>0.16</v>
      </c>
      <c r="C6" s="6">
        <v>0.3</v>
      </c>
      <c r="E6" s="9" t="s">
        <v>18</v>
      </c>
      <c r="F6" s="11"/>
    </row>
    <row r="7" spans="1:6" x14ac:dyDescent="0.25">
      <c r="A7" s="4">
        <v>5</v>
      </c>
      <c r="B7" s="5">
        <v>0.18</v>
      </c>
      <c r="C7" s="6">
        <v>0.3</v>
      </c>
      <c r="E7" s="9" t="s">
        <v>0</v>
      </c>
      <c r="F7" s="10"/>
    </row>
    <row r="8" spans="1:6" x14ac:dyDescent="0.25">
      <c r="A8" s="4">
        <v>6</v>
      </c>
      <c r="B8" s="5">
        <v>0.19</v>
      </c>
      <c r="C8" s="6">
        <v>0.3</v>
      </c>
      <c r="E8" s="9" t="s">
        <v>19</v>
      </c>
      <c r="F8" s="11"/>
    </row>
    <row r="9" spans="1:6" x14ac:dyDescent="0.25">
      <c r="A9" s="4">
        <v>7</v>
      </c>
      <c r="B9" s="5">
        <v>0.2</v>
      </c>
      <c r="C9" s="6">
        <v>0.3</v>
      </c>
      <c r="E9" s="9" t="s">
        <v>1</v>
      </c>
      <c r="F9" s="11"/>
    </row>
    <row r="10" spans="1:6" x14ac:dyDescent="0.25">
      <c r="A10" s="4">
        <v>8</v>
      </c>
      <c r="B10" s="5">
        <v>0.19</v>
      </c>
      <c r="C10" s="6">
        <v>0.3</v>
      </c>
      <c r="E10" s="9" t="s">
        <v>20</v>
      </c>
      <c r="F10" s="11"/>
    </row>
    <row r="11" spans="1:6" x14ac:dyDescent="0.25">
      <c r="A11" s="4">
        <v>9</v>
      </c>
      <c r="B11" s="5">
        <v>0.15</v>
      </c>
      <c r="C11" s="6">
        <v>0.3</v>
      </c>
      <c r="E11" s="12" t="s">
        <v>2</v>
      </c>
      <c r="F11" s="13"/>
    </row>
    <row r="12" spans="1:6" x14ac:dyDescent="0.25">
      <c r="A12" s="4">
        <v>10</v>
      </c>
      <c r="B12" s="5">
        <v>0.12</v>
      </c>
      <c r="C12" s="6">
        <v>0.3</v>
      </c>
      <c r="E12" s="7" t="s">
        <v>3</v>
      </c>
      <c r="F12" s="8"/>
    </row>
    <row r="13" spans="1:6" x14ac:dyDescent="0.25">
      <c r="A13" s="4">
        <v>11</v>
      </c>
      <c r="B13" s="5">
        <v>0.1</v>
      </c>
      <c r="C13" s="6">
        <v>0.3</v>
      </c>
      <c r="E13" s="14" t="s">
        <v>11</v>
      </c>
      <c r="F13" s="15" t="str">
        <f>IF(F7="","",IFERROR(DATEDIF(F7,F5,"Y"),""))</f>
        <v/>
      </c>
    </row>
    <row r="14" spans="1:6" x14ac:dyDescent="0.25">
      <c r="A14" s="4">
        <v>12</v>
      </c>
      <c r="B14" s="5">
        <v>0.09</v>
      </c>
      <c r="C14" s="6">
        <v>0.3</v>
      </c>
      <c r="E14" s="14" t="s">
        <v>4</v>
      </c>
      <c r="F14" s="16">
        <f>IF(F13=0,DATEDIF(F7,F5,"m"),0)</f>
        <v>0</v>
      </c>
    </row>
    <row r="15" spans="1:6" x14ac:dyDescent="0.25">
      <c r="A15" s="4">
        <v>13</v>
      </c>
      <c r="B15" s="5">
        <v>0.09</v>
      </c>
      <c r="C15" s="6">
        <v>0.3</v>
      </c>
      <c r="E15" s="14" t="s">
        <v>5</v>
      </c>
      <c r="F15" s="14" t="str">
        <f>IFERROR(ROUND(IF(F13=0,(B2*F14)/12,VLOOKUP(F13,A2:C22,2,1)),4),"")</f>
        <v/>
      </c>
    </row>
    <row r="16" spans="1:6" x14ac:dyDescent="0.25">
      <c r="A16" s="4">
        <v>14</v>
      </c>
      <c r="B16" s="5">
        <v>0.09</v>
      </c>
      <c r="C16" s="6">
        <v>0.3</v>
      </c>
      <c r="E16" s="14" t="s">
        <v>6</v>
      </c>
      <c r="F16" s="17" t="str">
        <f>IFERROR(VLOOKUP(F13,A2:C22,3),"")</f>
        <v/>
      </c>
    </row>
    <row r="17" spans="1:6" x14ac:dyDescent="0.25">
      <c r="A17" s="4">
        <v>15</v>
      </c>
      <c r="B17" s="5">
        <v>0.09</v>
      </c>
      <c r="C17" s="6">
        <v>0.3</v>
      </c>
      <c r="E17" s="14" t="s">
        <v>7</v>
      </c>
      <c r="F17" s="18" t="str">
        <f>IFERROR(ROUND((F10/F9),4),"")</f>
        <v/>
      </c>
    </row>
    <row r="18" spans="1:6" x14ac:dyDescent="0.25">
      <c r="A18" s="4">
        <v>16</v>
      </c>
      <c r="B18" s="5">
        <v>0.1</v>
      </c>
      <c r="C18" s="6">
        <v>0.3</v>
      </c>
      <c r="E18" s="14" t="s">
        <v>8</v>
      </c>
      <c r="F18" s="19" t="str">
        <f>IFERROR(IF(F6-F8&lt;=0,"",IF(F8="","",F6-F8)),"")</f>
        <v/>
      </c>
    </row>
    <row r="19" spans="1:6" x14ac:dyDescent="0.25">
      <c r="A19" s="4">
        <v>17</v>
      </c>
      <c r="B19" s="5">
        <v>0.13</v>
      </c>
      <c r="C19" s="6">
        <v>0.3</v>
      </c>
      <c r="E19" s="14" t="s">
        <v>9</v>
      </c>
      <c r="F19" s="20" t="str">
        <f>IFERROR(F18*F17,"")</f>
        <v/>
      </c>
    </row>
    <row r="20" spans="1:6" x14ac:dyDescent="0.25">
      <c r="A20" s="4">
        <v>18</v>
      </c>
      <c r="B20" s="5">
        <v>0.17</v>
      </c>
      <c r="C20" s="6">
        <v>0.3</v>
      </c>
      <c r="E20" s="7" t="s">
        <v>10</v>
      </c>
      <c r="F20" s="14"/>
    </row>
    <row r="21" spans="1:6" ht="15.75" x14ac:dyDescent="0.25">
      <c r="A21" s="4">
        <v>19</v>
      </c>
      <c r="B21" s="5">
        <v>0.23</v>
      </c>
      <c r="C21" s="6">
        <v>0.3</v>
      </c>
      <c r="E21" s="21" t="s">
        <v>21</v>
      </c>
      <c r="F21" s="22" t="str">
        <f>IFERROR(((F10*F15)*F16)*F11,"")</f>
        <v/>
      </c>
    </row>
    <row r="22" spans="1:6" ht="15.75" x14ac:dyDescent="0.25">
      <c r="A22" s="4">
        <v>20</v>
      </c>
      <c r="B22" s="5">
        <v>0.4</v>
      </c>
      <c r="C22" s="6">
        <v>0.3</v>
      </c>
      <c r="E22" s="21" t="s">
        <v>12</v>
      </c>
      <c r="F22" s="22" t="str">
        <f>IFERROR((F19*F16)*F11,"0")</f>
        <v>0</v>
      </c>
    </row>
    <row r="23" spans="1:6" x14ac:dyDescent="0.25">
      <c r="A23" s="23"/>
      <c r="B23" s="23"/>
      <c r="C23" s="23"/>
    </row>
    <row r="24" spans="1:6" x14ac:dyDescent="0.25">
      <c r="A24" s="24" t="s">
        <v>23</v>
      </c>
      <c r="B24" s="23"/>
      <c r="C24" s="23"/>
    </row>
    <row r="32" spans="1:6" x14ac:dyDescent="0.25">
      <c r="C32" s="25"/>
    </row>
  </sheetData>
  <sheetProtection algorithmName="SHA-512" hashValue="sFu8KOa5T6RID1Mbvd3d631gmST46VqA/rsRSDexErY9MMrvZLUmRSjfjoABeQeeEcxy42+Y8HPyjZHddenEhw==" saltValue="jIEZY9bTBrVD/MHWXBxN8Q==" spinCount="100000" sheet="1" objects="1" scenarios="1"/>
  <customSheetViews>
    <customSheetView guid="{5D831C4E-9FD7-40CF-BBFA-8718A8957846}">
      <selection activeCell="F13" sqref="F13:F22"/>
      <pageMargins left="0.7" right="0.7" top="0.75" bottom="0.75" header="0.3" footer="0.3"/>
      <pageSetup paperSize="9" orientation="portrait" verticalDpi="0" r:id="rId1"/>
    </customSheetView>
  </customSheetViews>
  <mergeCells count="1">
    <mergeCell ref="E2:F3"/>
  </mergeCells>
  <hyperlinks>
    <hyperlink ref="A24" r:id="rId2" display="Enllaç ordenances fiscals i preus públics" xr:uid="{00000000-0004-0000-0000-00000000000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Rafel Carrio</dc:creator>
  <cp:lastModifiedBy>Rafel Carrió</cp:lastModifiedBy>
  <dcterms:created xsi:type="dcterms:W3CDTF">2024-04-13T07:45:13Z</dcterms:created>
  <dcterms:modified xsi:type="dcterms:W3CDTF">2025-11-28T08:27:33Z</dcterms:modified>
</cp:coreProperties>
</file>